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<sst xmlns="http://schemas.openxmlformats.org/spreadsheetml/2006/main" count="167" uniqueCount="125">
  <si>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</si>
  <si>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</si>
  <si>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</si>
  <si>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</si>
  <si>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</si>
  <si>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</si>
  <si>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</si>
  <si>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</si>
  <si>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</si>
  <si>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</si>
  <si>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</si>
  <si>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</si>
  <si>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</si>
  <si>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</si>
  <si>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</si>
  <si>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</si>
  <si>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</si>
  <si>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</si>
  <si>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</si>
  <si>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</si>
  <si>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</si>
  <si>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</si>
  <si>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</si>
  <si>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</si>
  <si>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</si>
  <si>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</si>
  <si>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</si>
  <si>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</si>
  <si>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</si>
  <si>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</si>
  <si>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</si>
  <si>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</si>
  <si>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</si>
  <si>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</si>
  <si>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</si>
  <si>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</si>
  <si>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</si>
  <si>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</si>
  <si>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</si>
  <si>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</si>
  <si>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</si>
  <si>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</si>
  <si>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</si>
  <si>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</si>
  <si>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</si>
  <si>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</si>
  <si>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</si>
  <si>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</si>
  <si>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</si>
  <si>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</si>
  <si>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</si>
  <si>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</si>
  <si>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</si>
  <si>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</si>
  <si>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</si>
  <si>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</si>
  <si>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</si>
  <si>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</si>
  <si>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</si>
  <si>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</si>
  <si>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</si>
  <si>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</si>
  <si>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</si>
  <si>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</si>
  <si>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</si>
  <si>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</si>
  <si>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</si>
  <si>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</si>
  <si>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</si>
  <si>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</si>
  <si>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</si>
  <si>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</si>
  <si>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</si>
  <si>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</si>
  <si>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</si>
  <si>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</si>
  <si>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</si>
  <si>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</si>
  <si>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</si>
  <si>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</si>
  <si>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</si>
  <si>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</si>
  <si>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</si>
  <si>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</si>
  <si>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</si>
  <si>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</si>
  <si>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</si>
  <si>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</si>
  <si>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</si>
  <si>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</si>
  <si>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</si>
  <si>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</si>
  <si>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</si>
  <si>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</si>
  <si>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</si>
  <si>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</si>
  <si>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</si>
  <si>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</si>
  <si>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</si>
  <si>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</si>
  <si>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</si>
  <si>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</si>
  <si>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</si>
  <si>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</si>
  <si>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</si>
  <si>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</si>
  <si>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</si>
  <si>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</si>
  <si>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</si>
  <si>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</si>
  <si>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</si>
  <si>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</si>
  <si>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</si>
  <si>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</si>
  <si>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перший квартал 2020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</si>
  <si>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</si>
  <si>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</si>
  <si>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</si>
  <si>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</si>
  <si>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</si>
  <si>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С.М. Болотін</t>
  </si>
  <si>
    <t>Л.Ю. Пещанюк</t>
  </si>
  <si>
    <t>(0382) 78-77-19</t>
  </si>
  <si>
    <t>stat@kma.court.gov.ua</t>
  </si>
  <si>
    <t>6 квітня 2020 року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</si>
</sst>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₴_-;\-* #,##0_₴_-;_-* &quot;-&quot;_₴_-;_-@_-"/>
    <numFmt numFmtId="180" formatCode="_-* #,##0.00&quot;₽&quot;_-;\-* #,##0.00&quot;₽&quot;_-;_-* &quot;-&quot;??&quot;₽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"/>
    <numFmt numFmtId="203" formatCode="dd\.mmmm\.yy"/>
    <numFmt numFmtId="204" formatCode="0.0%"/>
    <numFmt numFmtId="205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05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&amp;L951F38CB&amp;C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247</v>
      </c>
      <c r="F5" s="74">
        <v>104</v>
      </c>
      <c r="G5" s="74">
        <v>62</v>
      </c>
      <c r="H5" s="86" t="s">
        <v>33</v>
      </c>
      <c r="I5" s="74">
        <v>185</v>
      </c>
      <c r="J5" s="74">
        <v>19</v>
      </c>
      <c r="K5" s="83">
        <f>E5-F5</f>
        <v>143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108</v>
      </c>
      <c r="F6" s="74">
        <v>67</v>
      </c>
      <c r="G6" s="74">
        <v>61</v>
      </c>
      <c r="H6" s="74">
        <v>7</v>
      </c>
      <c r="I6" s="74">
        <v>47</v>
      </c>
      <c r="J6" s="74"/>
      <c r="K6" s="83">
        <f>E6-F6</f>
        <v>41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200</v>
      </c>
      <c r="F7" s="74">
        <v>180</v>
      </c>
      <c r="G7" s="74">
        <v>187</v>
      </c>
      <c r="H7" s="74">
        <v>36</v>
      </c>
      <c r="I7" s="74">
        <v>13</v>
      </c>
      <c r="J7" s="74">
        <v>1</v>
      </c>
      <c r="K7" s="83">
        <f>E7-F7</f>
        <v>20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3</v>
      </c>
      <c r="F8" s="74">
        <v>1</v>
      </c>
      <c r="G8" s="74">
        <v>1</v>
      </c>
      <c r="H8" s="74"/>
      <c r="I8" s="74">
        <v>2</v>
      </c>
      <c r="J8" s="74"/>
      <c r="K8" s="83">
        <f>E8-F8</f>
        <v>2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97</v>
      </c>
      <c r="F9" s="74">
        <v>97</v>
      </c>
      <c r="G9" s="74">
        <v>95</v>
      </c>
      <c r="H9" s="74">
        <v>85</v>
      </c>
      <c r="I9" s="74">
        <v>2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1325</v>
      </c>
      <c r="F10" s="74">
        <v>1325</v>
      </c>
      <c r="G10" s="74">
        <v>1325</v>
      </c>
      <c r="H10" s="74">
        <v>1226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1980</v>
      </c>
      <c r="F14" s="75">
        <f>SUM(F5:F13)</f>
        <v>1774</v>
      </c>
      <c r="G14" s="75">
        <f>SUM(G5:G13)</f>
        <v>1731</v>
      </c>
      <c r="H14" s="75">
        <f>SUM(H5:H13)</f>
        <v>1354</v>
      </c>
      <c r="I14" s="75">
        <f>SUM(I5:I13)</f>
        <v>249</v>
      </c>
      <c r="J14" s="75">
        <f>SUM(J5:J13)</f>
        <v>20</v>
      </c>
      <c r="K14" s="83">
        <f>E14-F14</f>
        <v>206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698</v>
      </c>
      <c r="F19" s="76">
        <v>417</v>
      </c>
      <c r="G19" s="76">
        <v>425</v>
      </c>
      <c r="H19" s="76">
        <v>145</v>
      </c>
      <c r="I19" s="76">
        <v>273</v>
      </c>
      <c r="J19" s="76"/>
      <c r="K19" s="83">
        <f>E19-F19</f>
        <v>281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238</v>
      </c>
      <c r="F20" s="76">
        <v>172</v>
      </c>
      <c r="G20" s="76">
        <v>159</v>
      </c>
      <c r="H20" s="76">
        <v>102</v>
      </c>
      <c r="I20" s="76">
        <v>79</v>
      </c>
      <c r="J20" s="76"/>
      <c r="K20" s="83">
        <f>E20-F20</f>
        <v>66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5</v>
      </c>
      <c r="F22" s="76">
        <v>4</v>
      </c>
      <c r="G22" s="76">
        <v>1</v>
      </c>
      <c r="H22" s="76"/>
      <c r="I22" s="76">
        <v>4</v>
      </c>
      <c r="J22" s="74"/>
      <c r="K22" s="83">
        <f>E22-F22</f>
        <v>1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7</v>
      </c>
      <c r="F24" s="82">
        <v>7</v>
      </c>
      <c r="G24" s="82">
        <v>7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6</v>
      </c>
      <c r="F25" s="76">
        <v>6</v>
      </c>
      <c r="G25" s="76">
        <v>6</v>
      </c>
      <c r="H25" s="76">
        <v>6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954</v>
      </c>
      <c r="F26" s="77">
        <f>SUM(F15:F25)</f>
        <v>606</v>
      </c>
      <c r="G26" s="77">
        <f>SUM(G15:G25)</f>
        <v>598</v>
      </c>
      <c r="H26" s="77">
        <f>SUM(H15:H25)</f>
        <v>253</v>
      </c>
      <c r="I26" s="77">
        <f>SUM(I15:I25)</f>
        <v>356</v>
      </c>
      <c r="J26" s="77">
        <f>SUM(J15:J25)</f>
        <v>0</v>
      </c>
      <c r="K26" s="83">
        <f>E26-F26</f>
        <v>348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243</v>
      </c>
      <c r="F27" s="76">
        <v>170</v>
      </c>
      <c r="G27" s="76">
        <v>153</v>
      </c>
      <c r="H27" s="76">
        <v>52</v>
      </c>
      <c r="I27" s="76">
        <v>90</v>
      </c>
      <c r="J27" s="74"/>
      <c r="K27" s="83">
        <f>E27-F27</f>
        <v>73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3</v>
      </c>
      <c r="F28" s="80">
        <v>2</v>
      </c>
      <c r="G28" s="80">
        <v>3</v>
      </c>
      <c r="H28" s="81" t="s">
        <v>33</v>
      </c>
      <c r="I28" s="80"/>
      <c r="J28" s="74"/>
      <c r="K28" s="83">
        <f>E28-F28</f>
        <v>1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3</v>
      </c>
      <c r="F29" s="80">
        <v>2</v>
      </c>
      <c r="G29" s="80">
        <v>3</v>
      </c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3180</v>
      </c>
      <c r="F31" s="78">
        <f>F14+F26+F27+F29+F30</f>
        <v>2552</v>
      </c>
      <c r="G31" s="78">
        <f>G14+G26+G27+G29+G30</f>
        <v>2485</v>
      </c>
      <c r="H31" s="78">
        <f>H14+H26+H27+H29</f>
        <v>1659</v>
      </c>
      <c r="I31" s="78">
        <f>I14+I26+I27+I29+I30</f>
        <v>695</v>
      </c>
      <c r="J31" s="78">
        <f>J14+J26+J27+J29+J30</f>
        <v>20</v>
      </c>
      <c r="K31" s="83">
        <f>E31-F31</f>
        <v>628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&amp;L951F38CB&amp;CФорма № 2-азс, Підрозділ: Хмельницький апеляційний суд,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31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49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109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15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7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36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14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/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/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35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19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1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1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8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77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360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6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2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228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49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108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98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35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4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348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371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15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20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225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18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91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39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13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27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18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1695</v>
      </c>
      <c r="F47" s="84">
        <v>32</v>
      </c>
      <c r="G47" s="84">
        <v>4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549</v>
      </c>
      <c r="F48" s="84">
        <v>45</v>
      </c>
      <c r="G48" s="84">
        <v>4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140</v>
      </c>
      <c r="F49" s="84">
        <v>15</v>
      </c>
      <c r="G49" s="84">
        <v>1</v>
      </c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&amp;L951F38CB&amp;CФорма № 2-азс, Підрозділ: Хмельницький апеляційний суд,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2.8776978417266186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8.032128514056225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97.37460815047022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138.05555555555554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176.66666666666666</v>
      </c>
    </row>
    <row r="10" spans="1:4" ht="16.5" customHeight="1">
      <c r="A10" s="191" t="s">
        <v>29</v>
      </c>
      <c r="B10" s="193"/>
      <c r="C10" s="13">
        <v>8</v>
      </c>
      <c r="D10" s="85">
        <v>20</v>
      </c>
    </row>
    <row r="11" spans="1:4" ht="16.5" customHeight="1">
      <c r="A11" s="249" t="s">
        <v>42</v>
      </c>
      <c r="B11" s="249"/>
      <c r="C11" s="13">
        <v>9</v>
      </c>
      <c r="D11" s="85">
        <v>7</v>
      </c>
    </row>
    <row r="12" spans="1:4" ht="16.5" customHeight="1">
      <c r="A12" s="249" t="s">
        <v>43</v>
      </c>
      <c r="B12" s="249"/>
      <c r="C12" s="13">
        <v>10</v>
      </c>
      <c r="D12" s="85">
        <v>53</v>
      </c>
    </row>
    <row r="13" spans="1:4" ht="16.5" customHeight="1">
      <c r="A13" s="249" t="s">
        <v>45</v>
      </c>
      <c r="B13" s="249"/>
      <c r="C13" s="13">
        <v>11</v>
      </c>
      <c r="D13" s="85">
        <v>41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&amp;L951F38CB&amp;CФорма № 2-азс, Підрозділ: Хмельницький апеляційний суд,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2017-03-25T12:31:38Z</cp:lastPrinted>
  <dcterms:created xsi:type="dcterms:W3CDTF">2004-04-20T14:33:35Z</dcterms:created>
  <dcterms:modified xsi:type="dcterms:W3CDTF">2020-04-08T06:41:28Z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951F38CB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3.24.3.2353</vt:lpwstr>
  </property>
</Properties>
</file>